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<sst xmlns="http://schemas.openxmlformats.org/spreadsheetml/2006/main" count="49" uniqueCount="45">
  <si>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Aura NRT18</t>
  </si>
  <si>
    <t>Aura NS12</t>
  </si>
  <si>
    <t>18S 8NM610</t>
  </si>
  <si>
    <t>18S 10NDA610</t>
  </si>
  <si>
    <t>Beyma 102Nd</t>
  </si>
  <si>
    <t>RCF MR8N301</t>
  </si>
  <si>
    <t>Masse</t>
  </si>
  <si>
    <t>[g]</t>
  </si>
  <si>
    <t>Auslenkung (peak-peak)</t>
  </si>
  <si>
    <t>[mm]</t>
  </si>
  <si>
    <t>Frequenz</t>
  </si>
  <si>
    <t>[Hz]</t>
  </si>
  <si>
    <t>Beschleunigung</t>
  </si>
  <si>
    <t>[m/s^2]</t>
  </si>
  <si>
    <t xml:space="preserve">Kraft </t>
  </si>
  <si>
    <t>[N]</t>
  </si>
  <si>
    <t>BL</t>
  </si>
  <si>
    <t>[N/A]</t>
  </si>
  <si>
    <t>Stromstärke</t>
  </si>
  <si>
    <t>[A]</t>
  </si>
  <si>
    <t>Widerstand</t>
  </si>
  <si>
    <t>[V/A]</t>
  </si>
  <si>
    <t>Leistung</t>
  </si>
  <si>
    <t>[W]</t>
  </si>
  <si>
    <t>VC-Länge</t>
  </si>
  <si>
    <t>VC-Durchmesser</t>
  </si>
  <si>
    <t>Materialdichte</t>
  </si>
  <si>
    <t>[g/cm³]</t>
  </si>
  <si>
    <t>spez. Widerstand</t>
  </si>
  <si>
    <t>[Ohm*mm²/m]</t>
  </si>
  <si>
    <t>Windungsanzahl</t>
  </si>
  <si>
    <t>Lagen</t>
  </si>
  <si>
    <t>Drahtdurchmesser</t>
  </si>
  <si>
    <t>Drahtquerschnitt</t>
  </si>
  <si>
    <t>[mm²]</t>
  </si>
  <si>
    <t>Drahtlänge</t>
  </si>
  <si>
    <t>[m]</t>
  </si>
  <si>
    <t>Drahtvolumen</t>
  </si>
  <si>
    <t>[cm³]</t>
  </si>
  <si>
    <t>Drahtmasse</t>
  </si>
  <si>
    <t>[Ohm]</t>
  </si>
  <si>
    <t>ESOtar M560-D</t>
  </si>
  <si>
    <t>Impedanz (1kHz)</t>
  </si>
  <si>
    <t>[N²/(kg²*W)]</t>
  </si>
  <si>
    <t>Bl²/(m²*R) mit 10g Zusatzmasse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</si>
</sst>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3.140625" style="0" customWidth="1"/>
    <col min="2" max="2" width="13.140625" style="0" customWidth="1"/>
    <col min="3" max="3" width="16.140625" style="1" customWidth="1"/>
    <col min="4" max="4" width="10.00390625" style="0" customWidth="1"/>
    <col min="5" max="5" width="12.140625" style="0" customWidth="1"/>
    <col min="6" max="6" width="14.140625" style="0" customWidth="1"/>
    <col min="7" max="7" width="13.140625" style="0" customWidth="1"/>
    <col min="8" max="8" width="13.8515625" style="0" customWidth="1"/>
  </cols>
  <sheetData>
    <row r="1" spans="1:9" ht="12.75">
      <c r="A1" s="2"/>
      <c r="C1" s="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41</v>
      </c>
    </row>
    <row r="2" spans="1:9" ht="12.75">
      <c r="A2" s="2" t="s">
        <v>6</v>
      </c>
      <c r="B2" t="s">
        <v>7</v>
      </c>
      <c r="C2" s="3">
        <v>62.5</v>
      </c>
      <c r="D2" s="3">
        <v>45</v>
      </c>
      <c r="E2" s="3">
        <v>17</v>
      </c>
      <c r="F2" s="3">
        <v>30</v>
      </c>
      <c r="G2" s="3">
        <v>33</v>
      </c>
      <c r="H2" s="3">
        <v>10.1</v>
      </c>
      <c r="I2" s="9">
        <v>3.1</v>
      </c>
    </row>
    <row r="3" spans="1:9" ht="12.75">
      <c r="A3" s="2" t="s">
        <v>8</v>
      </c>
      <c r="B3" t="s">
        <v>9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2">
        <v>2</v>
      </c>
    </row>
    <row r="4" spans="1:9" ht="12.75">
      <c r="A4" s="2" t="s">
        <v>10</v>
      </c>
      <c r="B4" t="s">
        <v>11</v>
      </c>
      <c r="C4" s="4">
        <v>350</v>
      </c>
      <c r="D4" s="4">
        <v>350</v>
      </c>
      <c r="E4" s="4">
        <v>350</v>
      </c>
      <c r="F4" s="4">
        <v>350</v>
      </c>
      <c r="G4" s="4">
        <v>350</v>
      </c>
      <c r="H4" s="4">
        <v>350</v>
      </c>
      <c r="I4" s="2">
        <v>350</v>
      </c>
    </row>
    <row r="5" spans="1:9" ht="12.75">
      <c r="A5" s="2" t="s">
        <v>16</v>
      </c>
      <c r="B5" t="s">
        <v>17</v>
      </c>
      <c r="C5" s="3">
        <v>24.5</v>
      </c>
      <c r="D5" s="3">
        <v>11.37</v>
      </c>
      <c r="E5" s="3">
        <v>31</v>
      </c>
      <c r="F5" s="3">
        <v>20.3</v>
      </c>
      <c r="G5" s="3">
        <v>25.4</v>
      </c>
      <c r="H5" s="3">
        <v>17.8</v>
      </c>
      <c r="I5" s="2">
        <v>6.75</v>
      </c>
    </row>
    <row r="6" spans="1:9" ht="12.75">
      <c r="A6" s="2" t="s">
        <v>42</v>
      </c>
      <c r="B6" t="s">
        <v>21</v>
      </c>
      <c r="C6" s="3">
        <v>4</v>
      </c>
      <c r="D6" s="3">
        <v>4</v>
      </c>
      <c r="E6" s="3">
        <v>16</v>
      </c>
      <c r="F6" s="3">
        <v>8</v>
      </c>
      <c r="G6" s="3">
        <v>8</v>
      </c>
      <c r="H6" s="3">
        <v>8</v>
      </c>
      <c r="I6" s="2">
        <v>4.5</v>
      </c>
    </row>
    <row r="7" spans="1:9" ht="12.75">
      <c r="A7" t="s">
        <v>12</v>
      </c>
      <c r="B7" t="s">
        <v>13</v>
      </c>
      <c r="C7" s="1">
        <f aca="true" t="shared" si="0" ref="C7:I7">1/SQRT(2)*(2*PI())^2*C3/1000*C4^2</f>
        <v>6839.286915646101</v>
      </c>
      <c r="D7" s="1">
        <f t="shared" si="0"/>
        <v>6839.286915646101</v>
      </c>
      <c r="E7" s="1">
        <f t="shared" si="0"/>
        <v>6839.286915646101</v>
      </c>
      <c r="F7" s="1">
        <f t="shared" si="0"/>
        <v>6839.286915646101</v>
      </c>
      <c r="G7" s="1">
        <f t="shared" si="0"/>
        <v>6839.286915646101</v>
      </c>
      <c r="H7" s="1">
        <f t="shared" si="0"/>
        <v>6839.286915646101</v>
      </c>
      <c r="I7" s="1">
        <f t="shared" si="0"/>
        <v>6839.286915646101</v>
      </c>
    </row>
    <row r="8" spans="1:9" ht="12.75">
      <c r="A8" t="s">
        <v>14</v>
      </c>
      <c r="B8" t="s">
        <v>15</v>
      </c>
      <c r="C8" s="5">
        <f aca="true" t="shared" si="1" ref="C8:I8">C7*C2/1000</f>
        <v>427.4554322278813</v>
      </c>
      <c r="D8" s="5">
        <f t="shared" si="1"/>
        <v>307.76791120407455</v>
      </c>
      <c r="E8" s="5">
        <f t="shared" si="1"/>
        <v>116.26787756598371</v>
      </c>
      <c r="F8" s="5">
        <f t="shared" si="1"/>
        <v>205.17860746938305</v>
      </c>
      <c r="G8" s="5">
        <f t="shared" si="1"/>
        <v>225.69646821632134</v>
      </c>
      <c r="H8" s="5">
        <f t="shared" si="1"/>
        <v>69.07679784802562</v>
      </c>
      <c r="I8" s="5">
        <f t="shared" si="1"/>
        <v>21.201789438502914</v>
      </c>
    </row>
    <row r="9" spans="1:9" ht="12.75">
      <c r="A9" t="s">
        <v>18</v>
      </c>
      <c r="B9" t="s">
        <v>19</v>
      </c>
      <c r="C9" s="5">
        <f aca="true" t="shared" si="2" ref="C9:I9">C8/C5</f>
        <v>17.447160499097198</v>
      </c>
      <c r="D9" s="5">
        <f t="shared" si="2"/>
        <v>27.06841787195027</v>
      </c>
      <c r="E9" s="5">
        <f t="shared" si="2"/>
        <v>3.750576695676894</v>
      </c>
      <c r="F9" s="5">
        <f t="shared" si="2"/>
        <v>10.10732056499424</v>
      </c>
      <c r="G9" s="5">
        <f t="shared" si="2"/>
        <v>8.885687725052021</v>
      </c>
      <c r="H9" s="5">
        <f t="shared" si="2"/>
        <v>3.8807189802261584</v>
      </c>
      <c r="I9" s="5">
        <f t="shared" si="2"/>
        <v>3.1410058427411722</v>
      </c>
    </row>
    <row r="10" spans="1:9" ht="12.75">
      <c r="A10" t="s">
        <v>22</v>
      </c>
      <c r="B10" t="s">
        <v>23</v>
      </c>
      <c r="C10" s="1">
        <f>8*PI()^4*(C2/1000)^2*(C3/1000)^2*C4^4*C6/(C5^2)</f>
        <v>1217.6136379250304</v>
      </c>
      <c r="D10" s="1">
        <f aca="true" t="shared" si="3" ref="D10:I10">8*PI()^4*(D2/1000)^2*(D3/1000)^2*D4^4*D6/(D5^2)</f>
        <v>2930.796984362067</v>
      </c>
      <c r="E10" s="1">
        <f t="shared" si="3"/>
        <v>225.06920880247378</v>
      </c>
      <c r="F10" s="1">
        <f t="shared" si="3"/>
        <v>817.2634320284436</v>
      </c>
      <c r="G10" s="1">
        <f t="shared" si="3"/>
        <v>631.6435707771215</v>
      </c>
      <c r="H10" s="1">
        <f t="shared" si="3"/>
        <v>120.47983842790043</v>
      </c>
      <c r="I10" s="1">
        <f t="shared" si="3"/>
        <v>44.39662966860383</v>
      </c>
    </row>
    <row r="11" spans="3:9" ht="12.75">
      <c r="C11" s="5"/>
      <c r="D11" s="5"/>
      <c r="E11" s="5"/>
      <c r="F11" s="5"/>
      <c r="G11" s="5"/>
      <c r="H11" s="5"/>
      <c r="I11" s="5"/>
    </row>
    <row r="12" spans="1:9" ht="12.75">
      <c r="A12" s="10" t="s">
        <v>44</v>
      </c>
      <c r="B12" s="10" t="s">
        <v>43</v>
      </c>
      <c r="C12" s="11">
        <f>C5^2/(((C2+10)/1000)^2*C6)</f>
        <v>28549.34601664685</v>
      </c>
      <c r="D12" s="11">
        <f aca="true" t="shared" si="4" ref="D12:I12">D5^2/(((D2+10)/1000)^2*D6)</f>
        <v>10684.041322314048</v>
      </c>
      <c r="E12" s="11">
        <f t="shared" si="4"/>
        <v>82390.26063100138</v>
      </c>
      <c r="F12" s="11">
        <f t="shared" si="4"/>
        <v>32194.53125</v>
      </c>
      <c r="G12" s="11">
        <f t="shared" si="4"/>
        <v>43615.46782044349</v>
      </c>
      <c r="H12" s="11">
        <f t="shared" si="4"/>
        <v>98029.75173881836</v>
      </c>
      <c r="I12" s="11">
        <f t="shared" si="4"/>
        <v>59000.0582716625</v>
      </c>
    </row>
    <row r="13" ht="12.75">
      <c r="C13"/>
    </row>
    <row r="14" spans="1:9" ht="12.75">
      <c r="A14" s="2" t="s">
        <v>24</v>
      </c>
      <c r="B14" t="s">
        <v>9</v>
      </c>
      <c r="C14" s="4">
        <v>25</v>
      </c>
      <c r="D14" s="4">
        <v>12</v>
      </c>
      <c r="E14" s="4"/>
      <c r="F14" s="4"/>
      <c r="G14" s="4"/>
      <c r="H14" s="4">
        <v>11</v>
      </c>
      <c r="I14" s="2">
        <v>7</v>
      </c>
    </row>
    <row r="15" spans="1:9" ht="12.75">
      <c r="A15" s="2" t="s">
        <v>25</v>
      </c>
      <c r="B15" t="s">
        <v>9</v>
      </c>
      <c r="C15" s="4">
        <v>100</v>
      </c>
      <c r="D15" s="4">
        <v>50</v>
      </c>
      <c r="E15" s="4"/>
      <c r="F15" s="4"/>
      <c r="G15" s="4"/>
      <c r="H15" s="4">
        <v>75</v>
      </c>
      <c r="I15" s="2">
        <v>54</v>
      </c>
    </row>
    <row r="16" spans="1:9" ht="12.75">
      <c r="A16" s="2" t="s">
        <v>26</v>
      </c>
      <c r="B16" t="s">
        <v>27</v>
      </c>
      <c r="C16" s="3">
        <v>2.7</v>
      </c>
      <c r="D16" s="3">
        <v>8.92</v>
      </c>
      <c r="E16" s="3"/>
      <c r="F16" s="3"/>
      <c r="G16" s="3"/>
      <c r="H16" s="3">
        <v>2.7</v>
      </c>
      <c r="I16" s="3">
        <v>2.7</v>
      </c>
    </row>
    <row r="17" spans="1:9" ht="12.75">
      <c r="A17" s="2" t="s">
        <v>28</v>
      </c>
      <c r="B17" t="s">
        <v>29</v>
      </c>
      <c r="C17" s="7">
        <v>0.0264</v>
      </c>
      <c r="D17" s="7">
        <v>0.0178</v>
      </c>
      <c r="E17" s="7"/>
      <c r="F17" s="7"/>
      <c r="G17" s="7"/>
      <c r="H17" s="7">
        <v>0.0264</v>
      </c>
      <c r="I17" s="7">
        <v>0.0264</v>
      </c>
    </row>
    <row r="18" spans="1:9" ht="12.75">
      <c r="A18" s="2" t="s">
        <v>30</v>
      </c>
      <c r="C18" s="4">
        <v>70</v>
      </c>
      <c r="D18" s="4">
        <v>126</v>
      </c>
      <c r="E18" s="4"/>
      <c r="F18" s="4"/>
      <c r="G18" s="4"/>
      <c r="H18" s="4">
        <v>74</v>
      </c>
      <c r="I18" s="2">
        <v>54</v>
      </c>
    </row>
    <row r="19" spans="1:9" ht="12.75">
      <c r="A19" s="2" t="s">
        <v>31</v>
      </c>
      <c r="C19" s="4">
        <v>1</v>
      </c>
      <c r="D19" s="4">
        <v>4</v>
      </c>
      <c r="E19" s="4"/>
      <c r="F19" s="4"/>
      <c r="G19" s="4"/>
      <c r="H19" s="4">
        <v>2</v>
      </c>
      <c r="I19" s="2">
        <v>2</v>
      </c>
    </row>
    <row r="20" spans="1:9" ht="12.75">
      <c r="A20" t="s">
        <v>32</v>
      </c>
      <c r="B20" t="s">
        <v>9</v>
      </c>
      <c r="C20" s="8">
        <f>C14*C19/C18</f>
        <v>0.35714285714285715</v>
      </c>
      <c r="D20" s="8">
        <f>D14*D19/D18</f>
        <v>0.38095238095238093</v>
      </c>
      <c r="E20" s="8"/>
      <c r="F20" s="8"/>
      <c r="G20" s="8"/>
      <c r="H20" s="8">
        <f>H14*H19/H18</f>
        <v>0.2972972972972973</v>
      </c>
      <c r="I20" s="8">
        <f>I14*I19/I18</f>
        <v>0.25925925925925924</v>
      </c>
    </row>
    <row r="21" spans="1:9" ht="12.75">
      <c r="A21" t="s">
        <v>33</v>
      </c>
      <c r="B21" t="s">
        <v>34</v>
      </c>
      <c r="C21" s="6">
        <f>(C20/2)^2*PI()</f>
        <v>0.10017833716804188</v>
      </c>
      <c r="D21" s="6">
        <f>(D20/2)^2*PI()</f>
        <v>0.11398068584452763</v>
      </c>
      <c r="E21" s="6"/>
      <c r="F21" s="6"/>
      <c r="G21" s="6"/>
      <c r="H21" s="6">
        <f>(H20/2)^2*PI()</f>
        <v>0.06941795308333912</v>
      </c>
      <c r="I21" s="6">
        <f>(I20/2)^2*PI()</f>
        <v>0.05279082305414946</v>
      </c>
    </row>
    <row r="22" spans="1:9" ht="12.75">
      <c r="A22" t="s">
        <v>35</v>
      </c>
      <c r="B22" t="s">
        <v>36</v>
      </c>
      <c r="C22" s="5">
        <f>C15*PI()*C18/1000</f>
        <v>21.991148575128555</v>
      </c>
      <c r="D22" s="5">
        <f>D15*PI()*D18/1000</f>
        <v>19.7920337176157</v>
      </c>
      <c r="E22" s="5"/>
      <c r="F22" s="5"/>
      <c r="G22" s="5"/>
      <c r="H22" s="5">
        <f>H15*PI()*H18/1000</f>
        <v>17.43583922742335</v>
      </c>
      <c r="I22" s="5">
        <f>I15*PI()*I18/1000</f>
        <v>9.160884177867835</v>
      </c>
    </row>
    <row r="23" spans="1:9" ht="12.75">
      <c r="A23" t="s">
        <v>37</v>
      </c>
      <c r="B23" t="s">
        <v>38</v>
      </c>
      <c r="C23" s="5">
        <f>C21*C22</f>
        <v>2.2030366966717323</v>
      </c>
      <c r="D23" s="5">
        <f>D21*D22</f>
        <v>2.255909577391853</v>
      </c>
      <c r="E23" s="5"/>
      <c r="F23" s="5"/>
      <c r="G23" s="5"/>
      <c r="H23" s="5">
        <f>H21*H22</f>
        <v>1.2103602694579179</v>
      </c>
      <c r="I23" s="5">
        <f>I21*I22</f>
        <v>0.4836106156533784</v>
      </c>
    </row>
    <row r="24" spans="1:9" ht="12.75">
      <c r="A24" t="s">
        <v>39</v>
      </c>
      <c r="B24" t="s">
        <v>7</v>
      </c>
      <c r="C24" s="5">
        <f>C23*C16</f>
        <v>5.948199081013677</v>
      </c>
      <c r="D24" s="5">
        <f>D23*D16</f>
        <v>20.122713430335327</v>
      </c>
      <c r="E24" s="5"/>
      <c r="F24" s="5"/>
      <c r="G24" s="5"/>
      <c r="H24" s="5">
        <f>H23*H16</f>
        <v>3.2679727275363786</v>
      </c>
      <c r="I24" s="5">
        <f>I23*I16</f>
        <v>1.3057486622641217</v>
      </c>
    </row>
    <row r="25" spans="1:9" ht="12.75">
      <c r="A25" t="s">
        <v>20</v>
      </c>
      <c r="B25" t="s">
        <v>40</v>
      </c>
      <c r="C25" s="8">
        <f>C17*C22/C21</f>
        <v>5.795328000000001</v>
      </c>
      <c r="D25" s="8">
        <f>D17*D22/D21</f>
        <v>3.0908587500000007</v>
      </c>
      <c r="E25" s="8"/>
      <c r="F25" s="8"/>
      <c r="G25" s="8"/>
      <c r="H25" s="8">
        <f>H17*H22/H21</f>
        <v>6.6309381818181805</v>
      </c>
      <c r="I25" s="8">
        <f>I17*I22/I21</f>
        <v>4.581238334693878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 Kirschke</cp:lastModifiedBy>
  <dcterms:modified xsi:type="dcterms:W3CDTF">2008-10-10T11:11:07Z</dcterms:modified>
  <cp:category/>
  <cp:version/>
  <cp:contentType/>
  <cp:contentStatus/>
</cp:coreProperties>
</file>